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OMG/Reports/2025/2Q25/"/>
    </mc:Choice>
  </mc:AlternateContent>
  <xr:revisionPtr revIDLastSave="70" documentId="8_{45E5B97F-6CF4-4EED-A9D2-A0CA7268AF74}" xr6:coauthVersionLast="47" xr6:coauthVersionMax="47" xr10:uidLastSave="{667C10BB-A648-41A2-9EBA-84FE345578D2}"/>
  <bookViews>
    <workbookView xWindow="1560" yWindow="945" windowWidth="21165" windowHeight="15255" xr2:uid="{00000000-000D-0000-FFFF-FFFF00000000}"/>
  </bookViews>
  <sheets>
    <sheet name="omg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11" i="1"/>
  <c r="G7" i="1"/>
  <c r="G24" i="1"/>
  <c r="G21" i="1"/>
  <c r="G25" i="1"/>
  <c r="G9" i="1"/>
  <c r="G2" i="1"/>
  <c r="G3" i="1"/>
  <c r="G4" i="1"/>
  <c r="G5" i="1"/>
  <c r="G6" i="1"/>
  <c r="G8" i="1"/>
  <c r="G10" i="1"/>
  <c r="G12" i="1"/>
  <c r="G13" i="1"/>
  <c r="G14" i="1"/>
  <c r="G15" i="1"/>
  <c r="G16" i="1"/>
  <c r="G17" i="1"/>
  <c r="G18" i="1"/>
  <c r="G19" i="1"/>
  <c r="G20" i="1"/>
  <c r="G23" i="1"/>
  <c r="C26" i="1"/>
  <c r="C30" i="1" l="1"/>
  <c r="D26" i="1"/>
  <c r="D30" i="1" s="1"/>
  <c r="F26" i="1"/>
  <c r="G26" i="1" l="1"/>
  <c r="G30" i="1" s="1"/>
  <c r="D34" i="1" s="1"/>
</calcChain>
</file>

<file path=xl/sharedStrings.xml><?xml version="1.0" encoding="utf-8"?>
<sst xmlns="http://schemas.openxmlformats.org/spreadsheetml/2006/main" count="56" uniqueCount="56">
  <si>
    <t>Customer Name</t>
  </si>
  <si>
    <t>Roofing Products of MI</t>
  </si>
  <si>
    <t>Roofers Mart of Wisconsin</t>
  </si>
  <si>
    <t>Roofers Mart of MN</t>
  </si>
  <si>
    <t>Roofers Mart Southeast</t>
  </si>
  <si>
    <t>Dealers Supply</t>
  </si>
  <si>
    <t>Ship To #</t>
  </si>
  <si>
    <t>N-18700</t>
  </si>
  <si>
    <t>N-01400</t>
  </si>
  <si>
    <t>N-08100</t>
  </si>
  <si>
    <t>N-20800</t>
  </si>
  <si>
    <t>N-12500</t>
  </si>
  <si>
    <t>N-07000</t>
  </si>
  <si>
    <t>Unit</t>
  </si>
  <si>
    <t>Amount</t>
  </si>
  <si>
    <t>Best Materials</t>
  </si>
  <si>
    <t>N-16400</t>
  </si>
  <si>
    <t>Corken Steel</t>
  </si>
  <si>
    <t>4% rebate</t>
  </si>
  <si>
    <t>Roofers Mart of Mo.  #184080</t>
  </si>
  <si>
    <t>N-02900</t>
  </si>
  <si>
    <t>Lakefront Supply</t>
  </si>
  <si>
    <t>N-24900</t>
  </si>
  <si>
    <t>N-29500</t>
  </si>
  <si>
    <t>RSW of  IA</t>
  </si>
  <si>
    <t>N-02300</t>
  </si>
  <si>
    <t>South Coast Shingle - Long Beach</t>
  </si>
  <si>
    <t>ck amt</t>
  </si>
  <si>
    <t xml:space="preserve">    ACH Matches </t>
  </si>
  <si>
    <t>N-29900</t>
  </si>
  <si>
    <t>Commercial Rfg Products</t>
  </si>
  <si>
    <t>N-19900</t>
  </si>
  <si>
    <t>Rafferty</t>
  </si>
  <si>
    <t>Macon</t>
  </si>
  <si>
    <t>N-21800</t>
  </si>
  <si>
    <t>N-25600</t>
  </si>
  <si>
    <t>Banner</t>
  </si>
  <si>
    <t>N-06900</t>
  </si>
  <si>
    <t>Pennsylvania Supply</t>
  </si>
  <si>
    <t>N-16800</t>
  </si>
  <si>
    <t>Snow Supply</t>
  </si>
  <si>
    <t>Fransyl</t>
  </si>
  <si>
    <t>N-19200</t>
  </si>
  <si>
    <t>Roofing Tools</t>
  </si>
  <si>
    <t>N-15300</t>
  </si>
  <si>
    <t>Spartan</t>
  </si>
  <si>
    <t>N-28800</t>
  </si>
  <si>
    <t>OMG 2Q25</t>
  </si>
  <si>
    <t>N-28200</t>
  </si>
  <si>
    <t>Border Supply</t>
  </si>
  <si>
    <t>N-09000</t>
  </si>
  <si>
    <t>Croton Home Ctr</t>
  </si>
  <si>
    <t>N-11100</t>
  </si>
  <si>
    <t>Long Island Tinsmith</t>
  </si>
  <si>
    <t>N-11400</t>
  </si>
  <si>
    <t>S &amp; J Sheet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</si>
</sst>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 wrapText="1"/>
    </xf>
    <xf numFmtId="0" fontId="0" fillId="0" borderId="0" xfId="0" applyAlignment="1">
      <alignment wrapText="1"/>
    </xf>
    <xf numFmtId="44" fontId="0" fillId="0" borderId="0" xfId="1" applyFont="1"/>
    <xf numFmtId="4" fontId="0" fillId="0" borderId="0" xfId="0" applyNumberFormat="1" applyAlignment="1">
      <alignment wrapText="1"/>
    </xf>
    <xf numFmtId="4" fontId="0" fillId="0" borderId="0" xfId="0" applyNumberFormat="1"/>
    <xf numFmtId="44" fontId="0" fillId="0" borderId="0" xfId="0" applyNumberFormat="1" applyAlignment="1">
      <alignment wrapText="1"/>
    </xf>
    <xf numFmtId="0" fontId="3" fillId="0" borderId="0" xfId="0" applyFont="1"/>
    <xf numFmtId="0" fontId="0" fillId="3" borderId="0" xfId="0" applyFill="1" applyAlignment="1">
      <alignment horizontal="left"/>
    </xf>
    <xf numFmtId="10" fontId="0" fillId="0" borderId="0" xfId="0" applyNumberFormat="1"/>
    <xf numFmtId="44" fontId="4" fillId="0" borderId="0" xfId="1" applyFont="1"/>
    <xf numFmtId="0" fontId="0" fillId="0" borderId="0" xfId="0" applyAlignment="1">
      <alignment horizontal="right"/>
    </xf>
    <xf numFmtId="43" fontId="0" fillId="2" borderId="0" xfId="1" applyNumberFormat="1" applyFont="1" applyFill="1" applyAlignment="1">
      <alignment horizontal="center" wrapText="1"/>
    </xf>
    <xf numFmtId="43" fontId="0" fillId="0" borderId="0" xfId="1" applyNumberFormat="1" applyFont="1" applyFill="1"/>
    <xf numFmtId="43" fontId="0" fillId="0" borderId="0" xfId="1" applyNumberFormat="1" applyFont="1"/>
    <xf numFmtId="43" fontId="0" fillId="3" borderId="0" xfId="1" applyNumberFormat="1" applyFont="1" applyFill="1"/>
    <xf numFmtId="43" fontId="4" fillId="3" borderId="0" xfId="1" applyNumberFormat="1" applyFont="1" applyFill="1"/>
    <xf numFmtId="43" fontId="4" fillId="0" borderId="0" xfId="1" applyNumberFormat="1" applyFont="1"/>
    <xf numFmtId="43" fontId="0" fillId="0" borderId="0" xfId="1" applyNumberFormat="1" applyFont="1" applyAlignment="1">
      <alignment vertical="center"/>
    </xf>
    <xf numFmtId="4" fontId="0" fillId="0" borderId="0" xfId="0" applyNumberFormat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="96" zoomScaleNormal="96" workbookViewId="0">
      <pane ySplit="1" topLeftCell="A2" activePane="bottomLeft" state="frozen"/>
      <selection activeCell="B1" sqref="B1"/>
      <selection pane="bottomLeft" activeCell="L17" sqref="L17"/>
    </sheetView>
  </sheetViews>
  <sheetFormatPr defaultRowHeight="15" x14ac:dyDescent="0.25"/>
  <cols>
    <col min="1" max="1" width="12" bestFit="1" customWidth="1"/>
    <col min="2" max="2" width="28.42578125" customWidth="1"/>
    <col min="3" max="3" width="15.5703125" style="16" customWidth="1"/>
    <col min="4" max="4" width="13.140625" style="16" bestFit="1" customWidth="1"/>
    <col min="5" max="5" width="1.140625" style="5" customWidth="1"/>
    <col min="6" max="6" width="16.42578125" style="5" hidden="1" customWidth="1"/>
    <col min="7" max="7" width="12" customWidth="1"/>
    <col min="8" max="8" width="1.42578125" customWidth="1"/>
  </cols>
  <sheetData>
    <row r="1" spans="1:9" s="4" customFormat="1" x14ac:dyDescent="0.25">
      <c r="A1" s="1" t="s">
        <v>6</v>
      </c>
      <c r="B1" s="2" t="s">
        <v>0</v>
      </c>
      <c r="C1" s="14" t="s">
        <v>13</v>
      </c>
      <c r="D1" s="14" t="s">
        <v>14</v>
      </c>
      <c r="E1" s="3"/>
      <c r="F1" s="3"/>
      <c r="G1" s="2"/>
      <c r="H1" s="2"/>
    </row>
    <row r="2" spans="1:9" x14ac:dyDescent="0.25">
      <c r="A2" t="s">
        <v>35</v>
      </c>
      <c r="B2" t="s">
        <v>36</v>
      </c>
      <c r="C2" s="15">
        <v>30059.200000000001</v>
      </c>
      <c r="D2" s="15">
        <v>1202.3699999999999</v>
      </c>
      <c r="G2" s="6">
        <f t="shared" ref="G2:G24" si="0">(C2*0.04)</f>
        <v>1202.3680000000002</v>
      </c>
      <c r="H2" s="7"/>
      <c r="I2" s="8"/>
    </row>
    <row r="3" spans="1:9" x14ac:dyDescent="0.25">
      <c r="A3" t="s">
        <v>22</v>
      </c>
      <c r="B3" t="s">
        <v>15</v>
      </c>
      <c r="C3" s="15">
        <v>10590.64</v>
      </c>
      <c r="D3" s="15">
        <v>423.63</v>
      </c>
      <c r="G3" s="6">
        <f t="shared" si="0"/>
        <v>423.62559999999996</v>
      </c>
      <c r="H3" s="7"/>
      <c r="I3" s="8"/>
    </row>
    <row r="4" spans="1:9" x14ac:dyDescent="0.25">
      <c r="A4" t="s">
        <v>48</v>
      </c>
      <c r="B4" t="s">
        <v>49</v>
      </c>
      <c r="C4" s="15">
        <v>1520</v>
      </c>
      <c r="D4" s="15">
        <v>60.8</v>
      </c>
      <c r="G4" s="6">
        <f t="shared" si="0"/>
        <v>60.800000000000004</v>
      </c>
      <c r="H4" s="7"/>
      <c r="I4" s="8"/>
    </row>
    <row r="5" spans="1:9" x14ac:dyDescent="0.25">
      <c r="A5" t="s">
        <v>29</v>
      </c>
      <c r="B5" t="s">
        <v>30</v>
      </c>
      <c r="C5" s="15">
        <v>57920.75</v>
      </c>
      <c r="D5" s="15">
        <v>2316.83</v>
      </c>
      <c r="G5" s="6">
        <f t="shared" si="0"/>
        <v>2316.83</v>
      </c>
      <c r="H5" s="7"/>
      <c r="I5" s="8"/>
    </row>
    <row r="6" spans="1:9" x14ac:dyDescent="0.25">
      <c r="A6" t="s">
        <v>16</v>
      </c>
      <c r="B6" t="s">
        <v>17</v>
      </c>
      <c r="C6" s="15">
        <v>54248.13</v>
      </c>
      <c r="D6" s="15">
        <v>2169.9299999999998</v>
      </c>
      <c r="G6" s="6">
        <f t="shared" si="0"/>
        <v>2169.9252000000001</v>
      </c>
      <c r="H6" s="7"/>
      <c r="I6" s="8"/>
    </row>
    <row r="7" spans="1:9" x14ac:dyDescent="0.25">
      <c r="A7" t="s">
        <v>50</v>
      </c>
      <c r="B7" t="s">
        <v>51</v>
      </c>
      <c r="C7" s="15">
        <v>17103.169999999998</v>
      </c>
      <c r="D7" s="15">
        <v>684.13</v>
      </c>
      <c r="G7" s="6">
        <f t="shared" si="0"/>
        <v>684.12679999999989</v>
      </c>
      <c r="H7" s="7"/>
      <c r="I7" s="8"/>
    </row>
    <row r="8" spans="1:9" x14ac:dyDescent="0.25">
      <c r="A8" t="s">
        <v>12</v>
      </c>
      <c r="B8" t="s">
        <v>5</v>
      </c>
      <c r="C8" s="15">
        <v>185426.91</v>
      </c>
      <c r="D8" s="15">
        <v>7417.08</v>
      </c>
      <c r="G8" s="6">
        <f t="shared" si="0"/>
        <v>7417.0763999999999</v>
      </c>
      <c r="H8" s="7"/>
      <c r="I8" s="8"/>
    </row>
    <row r="9" spans="1:9" x14ac:dyDescent="0.25">
      <c r="A9" t="s">
        <v>42</v>
      </c>
      <c r="B9" t="s">
        <v>41</v>
      </c>
      <c r="C9" s="15">
        <v>13562.6</v>
      </c>
      <c r="D9" s="15">
        <v>542.5</v>
      </c>
      <c r="G9" s="6">
        <f t="shared" si="0"/>
        <v>542.50400000000002</v>
      </c>
      <c r="H9" s="7"/>
      <c r="I9" s="8"/>
    </row>
    <row r="10" spans="1:9" x14ac:dyDescent="0.25">
      <c r="A10" t="s">
        <v>20</v>
      </c>
      <c r="B10" t="s">
        <v>21</v>
      </c>
      <c r="C10" s="15">
        <v>11825.21</v>
      </c>
      <c r="D10" s="15">
        <v>473.01</v>
      </c>
      <c r="G10" s="6">
        <f t="shared" si="0"/>
        <v>473.00839999999999</v>
      </c>
      <c r="H10" s="7"/>
      <c r="I10" s="8"/>
    </row>
    <row r="11" spans="1:9" x14ac:dyDescent="0.25">
      <c r="A11" t="s">
        <v>52</v>
      </c>
      <c r="B11" t="s">
        <v>53</v>
      </c>
      <c r="C11" s="15">
        <v>148</v>
      </c>
      <c r="D11" s="15">
        <v>5.92</v>
      </c>
      <c r="G11" s="6">
        <f t="shared" si="0"/>
        <v>5.92</v>
      </c>
      <c r="H11" s="7"/>
      <c r="I11" s="8"/>
    </row>
    <row r="12" spans="1:9" x14ac:dyDescent="0.25">
      <c r="A12" t="s">
        <v>34</v>
      </c>
      <c r="B12" t="s">
        <v>33</v>
      </c>
      <c r="C12" s="15">
        <v>7068.04</v>
      </c>
      <c r="D12" s="15">
        <v>282.72000000000003</v>
      </c>
      <c r="G12" s="6">
        <f t="shared" si="0"/>
        <v>282.72160000000002</v>
      </c>
      <c r="H12" s="7"/>
      <c r="I12" s="8"/>
    </row>
    <row r="13" spans="1:9" x14ac:dyDescent="0.25">
      <c r="A13" t="s">
        <v>37</v>
      </c>
      <c r="B13" t="s">
        <v>38</v>
      </c>
      <c r="C13" s="15">
        <v>4020.08</v>
      </c>
      <c r="D13" s="15">
        <v>160.80000000000001</v>
      </c>
      <c r="G13" s="6">
        <f t="shared" si="0"/>
        <v>160.8032</v>
      </c>
      <c r="H13" s="7"/>
      <c r="I13" s="8"/>
    </row>
    <row r="14" spans="1:9" x14ac:dyDescent="0.25">
      <c r="A14" t="s">
        <v>31</v>
      </c>
      <c r="B14" t="s">
        <v>32</v>
      </c>
      <c r="C14" s="15">
        <v>21653.23</v>
      </c>
      <c r="D14" s="15">
        <v>866.13</v>
      </c>
      <c r="G14" s="6">
        <f t="shared" si="0"/>
        <v>866.12919999999997</v>
      </c>
      <c r="H14" s="7"/>
      <c r="I14" s="8"/>
    </row>
    <row r="15" spans="1:9" x14ac:dyDescent="0.25">
      <c r="A15" t="s">
        <v>8</v>
      </c>
      <c r="B15" t="s">
        <v>19</v>
      </c>
      <c r="C15" s="15">
        <v>186546.82</v>
      </c>
      <c r="D15" s="15">
        <v>7461.87</v>
      </c>
      <c r="G15" s="6">
        <f t="shared" si="0"/>
        <v>7461.8728000000001</v>
      </c>
      <c r="H15" s="7"/>
      <c r="I15" s="8"/>
    </row>
    <row r="16" spans="1:9" x14ac:dyDescent="0.25">
      <c r="A16" t="s">
        <v>9</v>
      </c>
      <c r="B16" t="s">
        <v>2</v>
      </c>
      <c r="C16" s="15">
        <v>33348.370000000003</v>
      </c>
      <c r="D16" s="15">
        <v>1333.93</v>
      </c>
      <c r="G16" s="6">
        <f t="shared" si="0"/>
        <v>1333.9348000000002</v>
      </c>
      <c r="H16" s="7"/>
      <c r="I16" s="8"/>
    </row>
    <row r="17" spans="1:9" x14ac:dyDescent="0.25">
      <c r="A17" t="s">
        <v>11</v>
      </c>
      <c r="B17" t="s">
        <v>4</v>
      </c>
      <c r="C17" s="15">
        <v>130120.68</v>
      </c>
      <c r="D17" s="15">
        <v>5204.83</v>
      </c>
      <c r="G17" s="6">
        <f t="shared" si="0"/>
        <v>5204.8271999999997</v>
      </c>
      <c r="H17" s="7"/>
      <c r="I17" s="8"/>
    </row>
    <row r="18" spans="1:9" x14ac:dyDescent="0.25">
      <c r="A18" t="s">
        <v>10</v>
      </c>
      <c r="B18" t="s">
        <v>3</v>
      </c>
      <c r="C18" s="15">
        <v>21917.5</v>
      </c>
      <c r="D18" s="15">
        <v>876.7</v>
      </c>
      <c r="G18" s="6">
        <f t="shared" si="0"/>
        <v>876.7</v>
      </c>
      <c r="H18" s="7"/>
      <c r="I18" s="8"/>
    </row>
    <row r="19" spans="1:9" x14ac:dyDescent="0.25">
      <c r="A19" t="s">
        <v>7</v>
      </c>
      <c r="B19" t="s">
        <v>1</v>
      </c>
      <c r="C19" s="15">
        <v>29501.34</v>
      </c>
      <c r="D19" s="15">
        <v>1180.05</v>
      </c>
      <c r="G19" s="6">
        <f t="shared" si="0"/>
        <v>1180.0536</v>
      </c>
      <c r="H19" s="7"/>
      <c r="I19" s="8"/>
    </row>
    <row r="20" spans="1:9" x14ac:dyDescent="0.25">
      <c r="A20" t="s">
        <v>23</v>
      </c>
      <c r="B20" t="s">
        <v>24</v>
      </c>
      <c r="C20" s="15">
        <v>11079.94</v>
      </c>
      <c r="D20" s="15">
        <v>443.2</v>
      </c>
      <c r="G20" s="6">
        <f t="shared" si="0"/>
        <v>443.19760000000002</v>
      </c>
      <c r="H20" s="7"/>
      <c r="I20" s="8"/>
    </row>
    <row r="21" spans="1:9" x14ac:dyDescent="0.25">
      <c r="A21" t="s">
        <v>44</v>
      </c>
      <c r="B21" t="s">
        <v>43</v>
      </c>
      <c r="C21" s="15">
        <v>50829</v>
      </c>
      <c r="D21" s="15">
        <v>2033.16</v>
      </c>
      <c r="G21" s="6">
        <f t="shared" si="0"/>
        <v>2033.16</v>
      </c>
      <c r="H21" s="7"/>
      <c r="I21" s="8"/>
    </row>
    <row r="22" spans="1:9" x14ac:dyDescent="0.25">
      <c r="A22" t="s">
        <v>54</v>
      </c>
      <c r="B22" t="s">
        <v>55</v>
      </c>
      <c r="C22" s="15">
        <v>11280.11</v>
      </c>
      <c r="D22" s="15">
        <v>451.2</v>
      </c>
      <c r="G22" s="6">
        <f t="shared" si="0"/>
        <v>451.20440000000002</v>
      </c>
      <c r="H22" s="7"/>
      <c r="I22" s="8"/>
    </row>
    <row r="23" spans="1:9" x14ac:dyDescent="0.25">
      <c r="A23" t="s">
        <v>39</v>
      </c>
      <c r="B23" t="s">
        <v>40</v>
      </c>
      <c r="C23" s="15">
        <v>7823.49</v>
      </c>
      <c r="D23" s="15">
        <v>312.94</v>
      </c>
      <c r="G23" s="6">
        <f t="shared" si="0"/>
        <v>312.93959999999998</v>
      </c>
      <c r="H23" s="7"/>
      <c r="I23" s="8"/>
    </row>
    <row r="24" spans="1:9" x14ac:dyDescent="0.25">
      <c r="A24" t="s">
        <v>25</v>
      </c>
      <c r="B24" t="s">
        <v>26</v>
      </c>
      <c r="C24" s="15">
        <v>71115.460000000006</v>
      </c>
      <c r="D24" s="15">
        <v>2844.62</v>
      </c>
      <c r="G24" s="6">
        <f t="shared" si="0"/>
        <v>2844.6184000000003</v>
      </c>
      <c r="H24" s="7"/>
      <c r="I24" s="8"/>
    </row>
    <row r="25" spans="1:9" x14ac:dyDescent="0.25">
      <c r="A25" t="s">
        <v>46</v>
      </c>
      <c r="B25" t="s">
        <v>45</v>
      </c>
      <c r="C25" s="15">
        <v>5978.02</v>
      </c>
      <c r="D25" s="15">
        <v>239.12</v>
      </c>
      <c r="G25" s="6">
        <f t="shared" ref="G25" si="1">(C25*0.04)</f>
        <v>239.12080000000003</v>
      </c>
      <c r="H25" s="7"/>
      <c r="I25" s="8"/>
    </row>
    <row r="26" spans="1:9" x14ac:dyDescent="0.25">
      <c r="A26" s="9" t="s">
        <v>47</v>
      </c>
      <c r="B26" s="10" t="s">
        <v>28</v>
      </c>
      <c r="C26" s="16">
        <f>SUM(C2:C25)</f>
        <v>974686.69</v>
      </c>
      <c r="D26" s="17">
        <f>SUM(D2:D25)</f>
        <v>38987.47</v>
      </c>
      <c r="F26" s="5">
        <f>SUM(F2:F25)</f>
        <v>0</v>
      </c>
      <c r="G26" s="7">
        <f>SUM(G2:G25)</f>
        <v>38987.467600000004</v>
      </c>
      <c r="H26" s="7"/>
    </row>
    <row r="27" spans="1:9" ht="17.25" x14ac:dyDescent="0.4">
      <c r="A27" s="9"/>
      <c r="B27" s="11" t="s">
        <v>18</v>
      </c>
      <c r="F27" s="12"/>
      <c r="G27" s="7"/>
      <c r="H27" s="7"/>
    </row>
    <row r="28" spans="1:9" ht="17.25" x14ac:dyDescent="0.4">
      <c r="A28" s="9"/>
      <c r="B28" s="11"/>
      <c r="F28" s="12"/>
      <c r="G28" s="7"/>
      <c r="H28" s="7"/>
    </row>
    <row r="29" spans="1:9" ht="17.25" x14ac:dyDescent="0.4">
      <c r="A29" s="9"/>
      <c r="B29" s="11"/>
      <c r="F29" s="12"/>
      <c r="G29" s="21"/>
      <c r="H29" s="7"/>
    </row>
    <row r="30" spans="1:9" ht="17.25" x14ac:dyDescent="0.4">
      <c r="A30" s="9"/>
      <c r="B30" s="11"/>
      <c r="C30" s="16">
        <f>SUM(C26:C29)</f>
        <v>974686.69</v>
      </c>
      <c r="D30" s="16">
        <f>SUM(D26:D29)</f>
        <v>38987.47</v>
      </c>
      <c r="F30" s="12"/>
      <c r="G30" s="7">
        <f>SUM(G26:G29)</f>
        <v>38987.467600000004</v>
      </c>
      <c r="H30" s="7"/>
    </row>
    <row r="31" spans="1:9" ht="17.25" x14ac:dyDescent="0.4">
      <c r="A31" s="9"/>
      <c r="B31" s="11"/>
      <c r="F31" s="12"/>
      <c r="G31" s="7"/>
      <c r="H31" s="7"/>
    </row>
    <row r="32" spans="1:9" ht="17.25" x14ac:dyDescent="0.4">
      <c r="B32" s="13"/>
      <c r="C32" s="16" t="s">
        <v>27</v>
      </c>
      <c r="D32" s="18"/>
      <c r="G32" s="7"/>
      <c r="H32" s="7"/>
    </row>
    <row r="33" spans="2:8" ht="17.25" x14ac:dyDescent="0.4">
      <c r="B33" s="13"/>
      <c r="D33" s="19"/>
      <c r="G33" s="7"/>
      <c r="H33" s="7"/>
    </row>
    <row r="34" spans="2:8" x14ac:dyDescent="0.25">
      <c r="D34" s="16">
        <f>G30-D32</f>
        <v>38987.467600000004</v>
      </c>
      <c r="G34" s="6"/>
      <c r="H34" s="7"/>
    </row>
    <row r="35" spans="2:8" x14ac:dyDescent="0.25">
      <c r="D35" s="20"/>
      <c r="G35" s="6"/>
      <c r="H35" s="7"/>
    </row>
    <row r="36" spans="2:8" ht="17.25" x14ac:dyDescent="0.4">
      <c r="C36" s="19"/>
      <c r="D36" s="19"/>
      <c r="G36" s="6"/>
      <c r="H36" s="7"/>
    </row>
    <row r="37" spans="2:8" x14ac:dyDescent="0.25">
      <c r="G37" s="7"/>
      <c r="H37" s="7"/>
    </row>
    <row r="38" spans="2:8" x14ac:dyDescent="0.25">
      <c r="G38" s="7"/>
      <c r="H38" s="7"/>
    </row>
    <row r="39" spans="2:8" x14ac:dyDescent="0.25">
      <c r="G39" s="7"/>
      <c r="H39" s="7"/>
    </row>
    <row r="40" spans="2:8" x14ac:dyDescent="0.25">
      <c r="G40" s="7"/>
      <c r="H40" s="7"/>
    </row>
    <row r="41" spans="2:8" x14ac:dyDescent="0.25">
      <c r="G41" s="7"/>
      <c r="H41" s="7"/>
    </row>
  </sheetData>
  <phoneticPr fontId="2" type="noConversion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Props1.xml><?xml version="1.0" encoding="utf-8"?>
<ds:datastoreItem xmlns:ds="http://schemas.openxmlformats.org/officeDocument/2006/customXml" ds:itemID="{76FA9162-24B5-490C-9649-7714AB321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8920E-33D2-4169-965F-C57CE3FB3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8B11B0-8302-4DF3-8543-9557FF015D96}">
  <ds:schemaRefs>
    <ds:schemaRef ds:uri="http://schemas.microsoft.com/office/2006/metadata/properties"/>
    <ds:schemaRef ds:uri="http://schemas.microsoft.com/office/infopath/2007/PartnerControls"/>
    <ds:schemaRef ds:uri="229ae732-3868-41bb-a720-7ff3007712e5"/>
    <ds:schemaRef ds:uri="8ab7aa71-d726-41ea-a63b-cba56a2388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omg</vt:lpstr>
      <vt:lpstr>Sheet2</vt:lpstr>
      <vt:lpstr>Sheet3</vt:lpstr>
    </vt:vector>
  </TitlesOfParts>
  <Company>WHX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Karly Grimaldi</dc:creator>
  <cp:lastModifiedBy>Mary Haupt</cp:lastModifiedBy>
  <cp:lastPrinted>2021-09-09T14:27:53Z</cp:lastPrinted>
  <dcterms:created xsi:type="dcterms:W3CDTF">2012-01-04T19:35:05Z</dcterms:created>
  <dcterms:modified xsi:type="dcterms:W3CDTF">2025-09-02T16:14:44Z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