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Hunter Panels/Reports/2024/4Q24/"/>
    </mc:Choice>
  </mc:AlternateContent>
  <xr:revisionPtr revIDLastSave="74" documentId="8_{B9786C2F-0A05-4CCE-9903-51F00EAC5E04}" xr6:coauthVersionLast="47" xr6:coauthVersionMax="47" xr10:uidLastSave="{29A76A5C-3578-4415-AE6B-E2D6B1AE23CA}"/>
  <bookViews>
    <workbookView xWindow="14295" yWindow="0" windowWidth="14610" windowHeight="15585" xr2:uid="{00000000-000D-0000-FFFF-FFFF00000000}"/>
  </bookViews>
  <sheets>
    <sheet name="hunter panels" sheetId="1" r:id="rId1"/>
  </sheets>
  <definedNames>
    <definedName name="_xlnm.Print_Titles" localSheetId="0">'hunter panels'!$A:$C,'hunter panels'!$1:$1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23" i="1" s="1"/>
  <c r="M2" i="1"/>
  <c r="M7" i="1"/>
  <c r="M19" i="1"/>
  <c r="D20" i="1"/>
  <c r="D23" i="1" s="1"/>
  <c r="G20" i="1"/>
  <c r="G21" i="1" s="1"/>
  <c r="K20" i="1"/>
  <c r="K21" i="1" s="1"/>
  <c r="J20" i="1"/>
  <c r="J21" i="1" s="1"/>
  <c r="I20" i="1"/>
  <c r="H20" i="1"/>
  <c r="H21" i="1" s="1"/>
  <c r="L2" i="1"/>
  <c r="L7" i="1"/>
  <c r="L19" i="1"/>
  <c r="L20" i="1" l="1"/>
  <c r="M20" i="1"/>
  <c r="I21" i="1"/>
</calcChain>
</file>

<file path=xl/sharedStrings.xml><?xml version="1.0" encoding="utf-8"?>
<sst xmlns="http://schemas.openxmlformats.org/spreadsheetml/2006/main" count="71" uniqueCount="69">
  <si>
    <t>CHICAGO, IL</t>
  </si>
  <si>
    <t>UNIT</t>
  </si>
  <si>
    <t>AMOUNT</t>
  </si>
  <si>
    <t>City/State</t>
  </si>
  <si>
    <t>N-02700</t>
  </si>
  <si>
    <t>N-02900</t>
  </si>
  <si>
    <t>N-18700</t>
  </si>
  <si>
    <t>Ship To</t>
  </si>
  <si>
    <t>Company Name</t>
  </si>
  <si>
    <t xml:space="preserve">Hunter Panels </t>
  </si>
  <si>
    <t>N-07000</t>
  </si>
  <si>
    <t>Dealers Supply</t>
  </si>
  <si>
    <t>Portland</t>
  </si>
  <si>
    <t>Villa Park, IL</t>
  </si>
  <si>
    <t>nail brd 2%</t>
  </si>
  <si>
    <t>cool vent 2%</t>
  </si>
  <si>
    <t>purchase</t>
  </si>
  <si>
    <t>rebate</t>
  </si>
  <si>
    <t>flat 1.%</t>
  </si>
  <si>
    <t>tapered 2.0%</t>
  </si>
  <si>
    <t>sumps 2.0%</t>
  </si>
  <si>
    <t>N-08100</t>
  </si>
  <si>
    <t>Roofers Mart WI</t>
  </si>
  <si>
    <t xml:space="preserve">     Check Matches</t>
  </si>
  <si>
    <t>Madison Hts</t>
  </si>
  <si>
    <t>Roofing Products of MI</t>
  </si>
  <si>
    <t>ACH</t>
  </si>
  <si>
    <t>Wauwautosa</t>
  </si>
  <si>
    <t>N-04900</t>
  </si>
  <si>
    <t>Britton Lumber</t>
  </si>
  <si>
    <t>Fairlee</t>
  </si>
  <si>
    <t>N-09000</t>
  </si>
  <si>
    <t>Croton</t>
  </si>
  <si>
    <t>Ossining</t>
  </si>
  <si>
    <t>Roofers Mart - MO</t>
  </si>
  <si>
    <t>N-09001</t>
  </si>
  <si>
    <t>Fishkill</t>
  </si>
  <si>
    <t>N-09301</t>
  </si>
  <si>
    <t>Western Roofing</t>
  </si>
  <si>
    <t>Watsonville</t>
  </si>
  <si>
    <t>Bone Roofing Supply</t>
  </si>
  <si>
    <r>
      <t xml:space="preserve">Lakefront Supply </t>
    </r>
    <r>
      <rPr>
        <sz val="11"/>
        <color indexed="40"/>
        <rFont val="Calibri"/>
        <family val="2"/>
        <scheme val="minor"/>
      </rPr>
      <t>(Jesus People)</t>
    </r>
  </si>
  <si>
    <t>N-30800</t>
  </si>
  <si>
    <t>Cook Fasser</t>
  </si>
  <si>
    <t>Peoria</t>
  </si>
  <si>
    <t>N-07500</t>
  </si>
  <si>
    <t>H &amp; R</t>
  </si>
  <si>
    <t>Oxnard</t>
  </si>
  <si>
    <t>Foundation</t>
  </si>
  <si>
    <t>non-member - Beacon</t>
  </si>
  <si>
    <t>4Q24</t>
  </si>
  <si>
    <t>N-13400</t>
  </si>
  <si>
    <t>Christian Bldg</t>
  </si>
  <si>
    <t>Orange</t>
  </si>
  <si>
    <t>Oldsmar</t>
  </si>
  <si>
    <t>Harrington</t>
  </si>
  <si>
    <t>Idaho Falls</t>
  </si>
  <si>
    <t>Pennsylvania Supply</t>
  </si>
  <si>
    <t>Allentown</t>
  </si>
  <si>
    <t>Barnhart</t>
  </si>
  <si>
    <t>N KC</t>
  </si>
  <si>
    <t>N-01408</t>
  </si>
  <si>
    <t>N-09300</t>
  </si>
  <si>
    <t>San Jose</t>
  </si>
  <si>
    <t>N-01404</t>
  </si>
  <si>
    <t>N-309327</t>
  </si>
  <si>
    <t>N-10202</t>
  </si>
  <si>
    <t>N-06900</t>
  </si>
  <si>
    <r>
      <t xml:space="preserve">Stage Door </t>
    </r>
    <r>
      <rPr>
        <sz val="11"/>
        <color rgb="FF00B0F0"/>
        <rFont val="Calibri"/>
        <family val="2"/>
        <scheme val="minor"/>
      </rPr>
      <t>(Croton)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</si>
</sst>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4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4">
    <xf numFmtId="0" fontId="0" fillId="0" borderId="0" xfId="0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4" fontId="11" fillId="2" borderId="0" xfId="0" applyNumberFormat="1" applyFont="1" applyFill="1" applyAlignment="1">
      <alignment horizontal="center"/>
    </xf>
    <xf numFmtId="44" fontId="11" fillId="2" borderId="0" xfId="2" applyFont="1" applyFill="1" applyAlignment="1">
      <alignment horizontal="center"/>
    </xf>
    <xf numFmtId="1" fontId="11" fillId="0" borderId="0" xfId="2" applyNumberFormat="1" applyFont="1" applyFill="1" applyAlignment="1">
      <alignment horizontal="center"/>
    </xf>
    <xf numFmtId="4" fontId="11" fillId="0" borderId="0" xfId="2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10" fontId="11" fillId="0" borderId="0" xfId="2" applyNumberFormat="1" applyFont="1" applyAlignment="1"/>
    <xf numFmtId="9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15" fillId="0" borderId="0" xfId="2" applyFont="1" applyFill="1"/>
    <xf numFmtId="1" fontId="15" fillId="0" borderId="0" xfId="2" applyNumberFormat="1" applyFont="1" applyFill="1"/>
    <xf numFmtId="4" fontId="15" fillId="0" borderId="0" xfId="2" applyNumberFormat="1" applyFont="1" applyFill="1" applyAlignment="1">
      <alignment horizontal="center"/>
    </xf>
    <xf numFmtId="43" fontId="11" fillId="0" borderId="0" xfId="1" applyFont="1" applyFill="1"/>
    <xf numFmtId="44" fontId="11" fillId="0" borderId="0" xfId="2" applyFont="1" applyFill="1" applyAlignment="1">
      <alignment vertical="center"/>
    </xf>
    <xf numFmtId="4" fontId="11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" fontId="11" fillId="0" borderId="0" xfId="2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44" fontId="11" fillId="0" borderId="0" xfId="2" applyFont="1"/>
    <xf numFmtId="44" fontId="11" fillId="3" borderId="0" xfId="2" applyFont="1" applyFill="1"/>
    <xf numFmtId="1" fontId="11" fillId="0" borderId="0" xfId="2" applyNumberFormat="1" applyFont="1" applyFill="1"/>
    <xf numFmtId="44" fontId="11" fillId="0" borderId="0" xfId="2" applyFont="1" applyFill="1"/>
    <xf numFmtId="4" fontId="11" fillId="0" borderId="0" xfId="0" applyNumberFormat="1" applyFont="1" applyAlignment="1">
      <alignment horizontal="right"/>
    </xf>
    <xf numFmtId="44" fontId="11" fillId="0" borderId="0" xfId="2" applyFont="1" applyBorder="1"/>
    <xf numFmtId="1" fontId="11" fillId="0" borderId="0" xfId="2" applyNumberFormat="1" applyFont="1" applyBorder="1"/>
    <xf numFmtId="4" fontId="11" fillId="0" borderId="0" xfId="2" applyNumberFormat="1" applyFont="1" applyFill="1" applyBorder="1"/>
    <xf numFmtId="44" fontId="11" fillId="0" borderId="0" xfId="0" applyNumberFormat="1" applyFont="1" applyAlignment="1">
      <alignment horizontal="center" vertical="center"/>
    </xf>
    <xf numFmtId="4" fontId="17" fillId="0" borderId="0" xfId="0" applyNumberFormat="1" applyFont="1"/>
    <xf numFmtId="4" fontId="11" fillId="0" borderId="0" xfId="0" applyNumberFormat="1" applyFont="1"/>
    <xf numFmtId="1" fontId="11" fillId="0" borderId="0" xfId="2" applyNumberFormat="1" applyFont="1"/>
    <xf numFmtId="4" fontId="11" fillId="0" borderId="0" xfId="2" applyNumberFormat="1" applyFont="1" applyFill="1"/>
    <xf numFmtId="4" fontId="11" fillId="0" borderId="0" xfId="2" applyNumberFormat="1" applyFont="1"/>
    <xf numFmtId="43" fontId="11" fillId="0" borderId="0" xfId="1" applyFont="1"/>
    <xf numFmtId="0" fontId="11" fillId="0" borderId="0" xfId="0" applyFont="1" applyAlignment="1">
      <alignment horizontal="right"/>
    </xf>
    <xf numFmtId="44" fontId="17" fillId="0" borderId="0" xfId="2" applyFont="1" applyFill="1"/>
    <xf numFmtId="4" fontId="17" fillId="0" borderId="0" xfId="2" applyNumberFormat="1" applyFont="1" applyFill="1"/>
    <xf numFmtId="43" fontId="17" fillId="0" borderId="0" xfId="1" applyFont="1" applyFill="1"/>
    <xf numFmtId="44" fontId="18" fillId="0" borderId="0" xfId="2" applyFont="1" applyFill="1"/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44" fontId="11" fillId="2" borderId="0" xfId="2" applyFont="1" applyFill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>
      <pane ySplit="1" topLeftCell="A2" activePane="bottomLeft" state="frozen"/>
      <selection pane="bottomLeft" activeCell="B17" sqref="B17"/>
    </sheetView>
  </sheetViews>
  <sheetFormatPr defaultRowHeight="15" x14ac:dyDescent="0.25"/>
  <cols>
    <col min="1" max="1" width="17.5703125" style="12" customWidth="1"/>
    <col min="2" max="2" width="37.140625" style="13" customWidth="1"/>
    <col min="3" max="3" width="16.7109375" style="13" customWidth="1"/>
    <col min="4" max="4" width="16.85546875" style="37" customWidth="1"/>
    <col min="5" max="5" width="13.7109375" style="27" bestFit="1" customWidth="1"/>
    <col min="6" max="6" width="2" style="38" customWidth="1"/>
    <col min="7" max="7" width="15.5703125" style="39" hidden="1" customWidth="1"/>
    <col min="8" max="8" width="15" style="39" hidden="1" customWidth="1"/>
    <col min="9" max="9" width="13.140625" style="40" hidden="1" customWidth="1"/>
    <col min="10" max="10" width="15.140625" style="41" hidden="1" customWidth="1"/>
    <col min="11" max="11" width="13.7109375" style="27" hidden="1" customWidth="1"/>
    <col min="12" max="12" width="16" style="27" hidden="1" customWidth="1"/>
    <col min="13" max="13" width="12.85546875" style="13" hidden="1" customWidth="1"/>
    <col min="14" max="14" width="14" style="13" customWidth="1"/>
    <col min="15" max="15" width="14.7109375" style="13" customWidth="1"/>
    <col min="16" max="16" width="12" style="13" customWidth="1"/>
    <col min="17" max="16384" width="9.140625" style="13"/>
  </cols>
  <sheetData>
    <row r="1" spans="1:16" s="11" customFormat="1" x14ac:dyDescent="0.25">
      <c r="A1" s="1" t="s">
        <v>7</v>
      </c>
      <c r="B1" s="2" t="s">
        <v>8</v>
      </c>
      <c r="C1" s="2" t="s">
        <v>3</v>
      </c>
      <c r="D1" s="3" t="s">
        <v>1</v>
      </c>
      <c r="E1" s="4" t="s">
        <v>2</v>
      </c>
      <c r="F1" s="5"/>
      <c r="G1" s="6" t="s">
        <v>18</v>
      </c>
      <c r="H1" s="6" t="s">
        <v>19</v>
      </c>
      <c r="I1" s="6" t="s">
        <v>20</v>
      </c>
      <c r="J1" s="7" t="s">
        <v>15</v>
      </c>
      <c r="K1" s="8" t="s">
        <v>14</v>
      </c>
      <c r="L1" s="8" t="s">
        <v>16</v>
      </c>
      <c r="M1" s="9" t="s">
        <v>17</v>
      </c>
      <c r="N1" s="10"/>
    </row>
    <row r="2" spans="1:16" x14ac:dyDescent="0.25">
      <c r="A2" s="12" t="s">
        <v>4</v>
      </c>
      <c r="B2" s="56" t="s">
        <v>40</v>
      </c>
      <c r="C2" s="13" t="s">
        <v>13</v>
      </c>
      <c r="D2" s="14">
        <v>67956.789999999994</v>
      </c>
      <c r="E2" s="14">
        <v>885.41</v>
      </c>
      <c r="F2" s="15"/>
      <c r="G2" s="16"/>
      <c r="H2" s="16"/>
      <c r="I2" s="16"/>
      <c r="J2" s="17"/>
      <c r="K2" s="18"/>
      <c r="L2" s="19">
        <f>G2+H2+I2+J2+K2</f>
        <v>0</v>
      </c>
      <c r="M2" s="20">
        <f>(G2*0.01)+(H2*0.02)+(I2*0.02)+(J2*0.02)+(K2*0.02)</f>
        <v>0</v>
      </c>
      <c r="N2" s="21"/>
      <c r="O2" s="22"/>
      <c r="P2" s="23"/>
    </row>
    <row r="3" spans="1:16" x14ac:dyDescent="0.25">
      <c r="A3" s="49" t="s">
        <v>28</v>
      </c>
      <c r="B3" s="50" t="s">
        <v>29</v>
      </c>
      <c r="C3" s="50" t="s">
        <v>30</v>
      </c>
      <c r="D3" s="14">
        <v>65952.990000000005</v>
      </c>
      <c r="E3" s="14">
        <v>659.53</v>
      </c>
      <c r="F3" s="15"/>
      <c r="G3" s="16"/>
      <c r="H3" s="16"/>
      <c r="I3" s="16"/>
      <c r="J3" s="17"/>
      <c r="K3" s="18"/>
      <c r="L3" s="19"/>
      <c r="M3" s="20"/>
      <c r="N3" s="21"/>
      <c r="O3" s="22"/>
      <c r="P3" s="23"/>
    </row>
    <row r="4" spans="1:16" x14ac:dyDescent="0.25">
      <c r="A4" s="60" t="s">
        <v>51</v>
      </c>
      <c r="B4" s="61" t="s">
        <v>52</v>
      </c>
      <c r="C4" s="61" t="s">
        <v>53</v>
      </c>
      <c r="D4" s="14">
        <v>6225.09</v>
      </c>
      <c r="E4" s="14">
        <v>62.26</v>
      </c>
      <c r="F4" s="15"/>
      <c r="G4" s="16"/>
      <c r="H4" s="16"/>
      <c r="I4" s="16"/>
      <c r="J4" s="17"/>
      <c r="K4" s="18"/>
      <c r="L4" s="19"/>
      <c r="M4" s="20"/>
      <c r="N4" s="21"/>
      <c r="O4" s="22"/>
      <c r="P4" s="23"/>
    </row>
    <row r="5" spans="1:16" x14ac:dyDescent="0.25">
      <c r="A5" s="57" t="s">
        <v>42</v>
      </c>
      <c r="B5" s="56" t="s">
        <v>43</v>
      </c>
      <c r="C5" s="56" t="s">
        <v>44</v>
      </c>
      <c r="D5" s="14">
        <v>65159.67</v>
      </c>
      <c r="E5" s="14">
        <v>651.6</v>
      </c>
      <c r="F5" s="15"/>
      <c r="G5" s="16"/>
      <c r="H5" s="16"/>
      <c r="I5" s="16"/>
      <c r="J5" s="17"/>
      <c r="K5" s="18"/>
      <c r="L5" s="19"/>
      <c r="M5" s="20"/>
      <c r="N5" s="21"/>
      <c r="O5" s="22"/>
      <c r="P5" s="23"/>
    </row>
    <row r="6" spans="1:16" x14ac:dyDescent="0.25">
      <c r="A6" s="51" t="s">
        <v>31</v>
      </c>
      <c r="B6" s="52" t="s">
        <v>32</v>
      </c>
      <c r="C6" s="52" t="s">
        <v>33</v>
      </c>
      <c r="D6" s="14">
        <v>7564.81</v>
      </c>
      <c r="E6" s="14">
        <v>107.26</v>
      </c>
      <c r="F6" s="15"/>
      <c r="G6" s="16"/>
      <c r="H6" s="16"/>
      <c r="I6" s="16"/>
      <c r="J6" s="17"/>
      <c r="K6" s="18"/>
      <c r="L6" s="19"/>
      <c r="M6" s="20"/>
      <c r="N6" s="21"/>
      <c r="O6" s="22"/>
      <c r="P6" s="23"/>
    </row>
    <row r="7" spans="1:16" x14ac:dyDescent="0.25">
      <c r="A7" s="12" t="s">
        <v>10</v>
      </c>
      <c r="B7" s="13" t="s">
        <v>11</v>
      </c>
      <c r="C7" s="13" t="s">
        <v>12</v>
      </c>
      <c r="D7" s="14">
        <v>196928.4</v>
      </c>
      <c r="E7" s="14">
        <v>2130.5</v>
      </c>
      <c r="F7" s="15"/>
      <c r="G7" s="16"/>
      <c r="H7" s="16"/>
      <c r="I7" s="16"/>
      <c r="J7" s="17"/>
      <c r="K7" s="18"/>
      <c r="L7" s="19">
        <f>G7+H7+I7+J7+K7</f>
        <v>0</v>
      </c>
      <c r="M7" s="20">
        <f>(G7*0.01)+(H7*0.02)+(I7*0.02)+(J7*0.02)+(K7*0.02)</f>
        <v>0</v>
      </c>
      <c r="N7" s="21"/>
      <c r="O7" s="22"/>
      <c r="P7" s="23"/>
    </row>
    <row r="8" spans="1:16" x14ac:dyDescent="0.25">
      <c r="A8" s="60" t="s">
        <v>65</v>
      </c>
      <c r="B8" s="59" t="s">
        <v>48</v>
      </c>
      <c r="C8" s="61" t="s">
        <v>54</v>
      </c>
      <c r="D8" s="14">
        <v>1970.75</v>
      </c>
      <c r="E8" s="14">
        <v>29.1</v>
      </c>
      <c r="F8" s="15"/>
      <c r="G8" s="16"/>
      <c r="H8" s="16"/>
      <c r="I8" s="16"/>
      <c r="J8" s="17"/>
      <c r="K8" s="18"/>
      <c r="L8" s="19"/>
      <c r="M8" s="20"/>
      <c r="N8" s="21"/>
      <c r="O8" s="22"/>
      <c r="P8" s="23"/>
    </row>
    <row r="9" spans="1:16" x14ac:dyDescent="0.25">
      <c r="A9" s="57" t="s">
        <v>45</v>
      </c>
      <c r="B9" s="56" t="s">
        <v>46</v>
      </c>
      <c r="C9" s="56" t="s">
        <v>47</v>
      </c>
      <c r="D9" s="14">
        <v>4601.92</v>
      </c>
      <c r="E9" s="14">
        <v>46.02</v>
      </c>
      <c r="F9" s="15"/>
      <c r="G9" s="16"/>
      <c r="H9" s="16"/>
      <c r="I9" s="16"/>
      <c r="J9" s="17"/>
      <c r="K9" s="18"/>
      <c r="L9" s="19"/>
      <c r="M9" s="20"/>
      <c r="N9" s="21"/>
      <c r="O9" s="22"/>
      <c r="P9" s="23"/>
    </row>
    <row r="10" spans="1:16" x14ac:dyDescent="0.25">
      <c r="A10" s="62" t="s">
        <v>66</v>
      </c>
      <c r="B10" s="61" t="s">
        <v>55</v>
      </c>
      <c r="C10" s="61" t="s">
        <v>56</v>
      </c>
      <c r="D10" s="14">
        <v>7260.62</v>
      </c>
      <c r="E10" s="14">
        <v>72.61</v>
      </c>
      <c r="F10" s="15"/>
      <c r="G10" s="16"/>
      <c r="H10" s="16"/>
      <c r="I10" s="16"/>
      <c r="J10" s="17"/>
      <c r="K10" s="18"/>
      <c r="L10" s="19"/>
      <c r="M10" s="20"/>
      <c r="N10" s="21"/>
      <c r="O10" s="22"/>
      <c r="P10" s="23"/>
    </row>
    <row r="11" spans="1:16" x14ac:dyDescent="0.25">
      <c r="A11" s="12" t="s">
        <v>5</v>
      </c>
      <c r="B11" s="56" t="s">
        <v>41</v>
      </c>
      <c r="C11" s="13" t="s">
        <v>0</v>
      </c>
      <c r="D11" s="14">
        <v>307431.71000000002</v>
      </c>
      <c r="E11" s="14">
        <v>3765.36</v>
      </c>
      <c r="F11" s="15"/>
      <c r="G11" s="16"/>
      <c r="H11" s="16"/>
      <c r="I11" s="16"/>
      <c r="J11" s="17"/>
      <c r="K11" s="18"/>
      <c r="L11" s="19"/>
      <c r="M11" s="20"/>
      <c r="N11" s="21"/>
      <c r="O11" s="22"/>
      <c r="P11" s="23"/>
    </row>
    <row r="12" spans="1:16" x14ac:dyDescent="0.25">
      <c r="A12" s="62" t="s">
        <v>67</v>
      </c>
      <c r="B12" s="61" t="s">
        <v>57</v>
      </c>
      <c r="C12" s="61" t="s">
        <v>58</v>
      </c>
      <c r="D12" s="14">
        <v>8469.9699999999993</v>
      </c>
      <c r="E12" s="14">
        <v>84.7</v>
      </c>
      <c r="F12" s="15"/>
      <c r="G12" s="16"/>
      <c r="H12" s="16"/>
      <c r="I12" s="16"/>
      <c r="J12" s="17"/>
      <c r="K12" s="18"/>
      <c r="L12" s="19"/>
      <c r="M12" s="20"/>
      <c r="N12" s="21"/>
      <c r="O12" s="22"/>
      <c r="P12" s="23"/>
    </row>
    <row r="13" spans="1:16" x14ac:dyDescent="0.25">
      <c r="A13" s="60" t="s">
        <v>64</v>
      </c>
      <c r="B13" s="53" t="s">
        <v>34</v>
      </c>
      <c r="C13" s="61" t="s">
        <v>59</v>
      </c>
      <c r="D13" s="14">
        <v>9370.3700000000008</v>
      </c>
      <c r="E13" s="14">
        <v>93.7</v>
      </c>
      <c r="F13" s="15"/>
      <c r="G13" s="16"/>
      <c r="H13" s="16"/>
      <c r="I13" s="16"/>
      <c r="J13" s="17"/>
      <c r="K13" s="18"/>
      <c r="L13" s="19"/>
      <c r="M13" s="20"/>
      <c r="N13" s="21"/>
      <c r="O13" s="22"/>
      <c r="P13" s="23"/>
    </row>
    <row r="14" spans="1:16" x14ac:dyDescent="0.25">
      <c r="A14" s="60" t="s">
        <v>61</v>
      </c>
      <c r="B14" s="53" t="s">
        <v>34</v>
      </c>
      <c r="C14" s="61" t="s">
        <v>60</v>
      </c>
      <c r="D14" s="14">
        <v>4614.62</v>
      </c>
      <c r="E14" s="14">
        <v>46.15</v>
      </c>
      <c r="F14" s="15"/>
      <c r="G14" s="16"/>
      <c r="H14" s="16"/>
      <c r="I14" s="16"/>
      <c r="J14" s="17"/>
      <c r="K14" s="18"/>
      <c r="L14" s="19"/>
      <c r="M14" s="20"/>
      <c r="N14" s="21"/>
      <c r="O14" s="22"/>
      <c r="P14" s="23"/>
    </row>
    <row r="15" spans="1:16" x14ac:dyDescent="0.25">
      <c r="A15" s="12" t="s">
        <v>21</v>
      </c>
      <c r="B15" s="13" t="s">
        <v>22</v>
      </c>
      <c r="C15" s="13" t="s">
        <v>27</v>
      </c>
      <c r="D15" s="14">
        <v>78976.91</v>
      </c>
      <c r="E15" s="14">
        <v>1622.7</v>
      </c>
      <c r="F15" s="15"/>
      <c r="G15" s="16"/>
      <c r="H15" s="16"/>
      <c r="I15" s="16"/>
      <c r="J15" s="17"/>
      <c r="K15" s="18"/>
      <c r="L15" s="24"/>
      <c r="M15" s="20"/>
      <c r="N15" s="21"/>
      <c r="O15" s="22"/>
      <c r="P15" s="23"/>
    </row>
    <row r="16" spans="1:16" x14ac:dyDescent="0.25">
      <c r="A16" s="12" t="s">
        <v>6</v>
      </c>
      <c r="B16" s="13" t="s">
        <v>25</v>
      </c>
      <c r="C16" s="13" t="s">
        <v>24</v>
      </c>
      <c r="D16" s="14">
        <v>246944.19</v>
      </c>
      <c r="E16" s="14">
        <v>2469.38</v>
      </c>
      <c r="F16" s="15"/>
      <c r="G16" s="16"/>
      <c r="H16" s="16"/>
      <c r="I16" s="16"/>
      <c r="J16" s="17"/>
      <c r="K16" s="18"/>
      <c r="L16" s="24"/>
      <c r="M16" s="20"/>
      <c r="N16" s="21"/>
      <c r="O16" s="22"/>
      <c r="P16" s="23"/>
    </row>
    <row r="17" spans="1:16" x14ac:dyDescent="0.25">
      <c r="A17" s="54" t="s">
        <v>35</v>
      </c>
      <c r="B17" s="63" t="s">
        <v>68</v>
      </c>
      <c r="C17" s="53" t="s">
        <v>36</v>
      </c>
      <c r="D17" s="14">
        <v>17250.5</v>
      </c>
      <c r="E17" s="14">
        <v>318.99</v>
      </c>
      <c r="F17" s="15"/>
      <c r="G17" s="16"/>
      <c r="H17" s="16"/>
      <c r="I17" s="16"/>
      <c r="J17" s="17"/>
      <c r="K17" s="18"/>
      <c r="L17" s="24"/>
      <c r="M17" s="20"/>
      <c r="N17" s="21"/>
      <c r="O17" s="22"/>
      <c r="P17" s="23"/>
    </row>
    <row r="18" spans="1:16" x14ac:dyDescent="0.25">
      <c r="A18" s="54" t="s">
        <v>62</v>
      </c>
      <c r="B18" s="53" t="s">
        <v>38</v>
      </c>
      <c r="C18" s="61" t="s">
        <v>63</v>
      </c>
      <c r="D18" s="14">
        <v>7424.04</v>
      </c>
      <c r="E18" s="14">
        <v>110.81</v>
      </c>
      <c r="F18" s="15"/>
      <c r="G18" s="16"/>
      <c r="H18" s="16"/>
      <c r="I18" s="16"/>
      <c r="J18" s="17"/>
      <c r="K18" s="18"/>
      <c r="L18" s="24"/>
      <c r="M18" s="20"/>
      <c r="N18" s="21"/>
      <c r="O18" s="22"/>
      <c r="P18" s="23"/>
    </row>
    <row r="19" spans="1:16" x14ac:dyDescent="0.25">
      <c r="A19" s="54" t="s">
        <v>37</v>
      </c>
      <c r="B19" s="53" t="s">
        <v>38</v>
      </c>
      <c r="C19" s="53" t="s">
        <v>39</v>
      </c>
      <c r="D19" s="14">
        <v>21039.3</v>
      </c>
      <c r="E19" s="14">
        <v>225.03</v>
      </c>
      <c r="F19" s="15"/>
      <c r="G19" s="16"/>
      <c r="H19" s="16"/>
      <c r="I19" s="16"/>
      <c r="J19" s="17"/>
      <c r="K19" s="18"/>
      <c r="L19" s="24">
        <f>G19+H19+I19+J19+K19</f>
        <v>0</v>
      </c>
      <c r="M19" s="20">
        <f>(G19*0.01)+(H19*0.02)+(I19*0.02)+(J19*0.02)+(K19*0.02)</f>
        <v>0</v>
      </c>
      <c r="N19" s="21"/>
      <c r="O19" s="22"/>
      <c r="P19" s="23"/>
    </row>
    <row r="20" spans="1:16" x14ac:dyDescent="0.25">
      <c r="A20" s="25" t="s">
        <v>9</v>
      </c>
      <c r="B20" s="26" t="s">
        <v>23</v>
      </c>
      <c r="C20" s="2"/>
      <c r="D20" s="58">
        <f>SUM(D2:D19)</f>
        <v>1125142.6500000001</v>
      </c>
      <c r="E20" s="28">
        <f>SUM(E2:E19)</f>
        <v>13381.110000000002</v>
      </c>
      <c r="F20" s="29"/>
      <c r="G20" s="30">
        <f>SUM(G2:G19)</f>
        <v>0</v>
      </c>
      <c r="H20" s="30">
        <f>SUM(H2:H19)</f>
        <v>0</v>
      </c>
      <c r="I20" s="30">
        <f>SUM(I2:I19)</f>
        <v>0</v>
      </c>
      <c r="J20" s="30">
        <f>SUM(J2:J19)</f>
        <v>0</v>
      </c>
      <c r="K20" s="30">
        <f>SUM(K2:K19)</f>
        <v>0</v>
      </c>
      <c r="L20" s="19">
        <f>G20+H20+I20+J20+K20</f>
        <v>0</v>
      </c>
      <c r="M20" s="20">
        <f>(G20*0.01)+(H20*0.02)+(I20*0.02)+(J20*0.02)+(K20*0.02)</f>
        <v>0</v>
      </c>
      <c r="N20" s="22"/>
      <c r="O20" s="22"/>
    </row>
    <row r="21" spans="1:16" x14ac:dyDescent="0.25">
      <c r="A21" s="25" t="s">
        <v>50</v>
      </c>
      <c r="D21" s="31"/>
      <c r="E21" s="32"/>
      <c r="F21" s="33"/>
      <c r="G21" s="34">
        <f>G20*0.01</f>
        <v>0</v>
      </c>
      <c r="H21" s="34">
        <f>H20*0.02</f>
        <v>0</v>
      </c>
      <c r="I21" s="34">
        <f>I20*0.02</f>
        <v>0</v>
      </c>
      <c r="J21" s="34">
        <f>J20*0.02</f>
        <v>0</v>
      </c>
      <c r="K21" s="34">
        <f>K20*0.02</f>
        <v>0</v>
      </c>
      <c r="L21" s="19"/>
      <c r="M21" s="20"/>
      <c r="N21" s="35"/>
      <c r="O21" s="22"/>
    </row>
    <row r="22" spans="1:16" x14ac:dyDescent="0.25">
      <c r="B22" s="59" t="s">
        <v>49</v>
      </c>
      <c r="D22" s="36">
        <v>53810.75</v>
      </c>
      <c r="E22" s="43">
        <v>538.11</v>
      </c>
      <c r="F22" s="29"/>
      <c r="G22" s="16"/>
      <c r="H22" s="16"/>
      <c r="I22" s="16"/>
      <c r="J22" s="17"/>
      <c r="K22" s="18"/>
      <c r="L22" s="19"/>
      <c r="M22" s="20"/>
      <c r="N22" s="35"/>
      <c r="O22" s="22"/>
    </row>
    <row r="23" spans="1:16" x14ac:dyDescent="0.25">
      <c r="B23" s="47"/>
      <c r="C23" s="48"/>
      <c r="D23" s="55">
        <f>D20+D22</f>
        <v>1178953.4000000001</v>
      </c>
      <c r="E23" s="55">
        <f>E20+E22</f>
        <v>13919.220000000003</v>
      </c>
      <c r="F23" s="29"/>
      <c r="G23" s="16"/>
      <c r="H23" s="16"/>
      <c r="I23" s="16"/>
      <c r="J23" s="17"/>
      <c r="K23" s="18"/>
      <c r="L23" s="19"/>
      <c r="M23" s="20"/>
      <c r="N23" s="35"/>
      <c r="O23" s="22"/>
    </row>
    <row r="24" spans="1:16" ht="17.25" x14ac:dyDescent="0.4">
      <c r="B24" s="47"/>
      <c r="C24" s="48"/>
      <c r="D24" s="36"/>
      <c r="E24" s="46"/>
      <c r="F24" s="29"/>
      <c r="G24" s="16"/>
      <c r="H24" s="16"/>
      <c r="I24" s="16"/>
      <c r="J24" s="17"/>
      <c r="K24" s="18"/>
      <c r="L24" s="19"/>
      <c r="M24" s="20"/>
      <c r="N24" s="35"/>
      <c r="O24" s="22"/>
    </row>
    <row r="25" spans="1:16" x14ac:dyDescent="0.25">
      <c r="C25" s="36" t="s">
        <v>26</v>
      </c>
      <c r="E25" s="28"/>
      <c r="F25" s="29"/>
      <c r="G25" s="16"/>
      <c r="H25" s="16"/>
      <c r="I25" s="16"/>
      <c r="J25" s="17"/>
      <c r="K25" s="18"/>
      <c r="L25" s="19"/>
      <c r="M25" s="20"/>
      <c r="N25" s="35"/>
      <c r="O25" s="22"/>
    </row>
    <row r="26" spans="1:16" x14ac:dyDescent="0.25">
      <c r="D26" s="36"/>
      <c r="E26" s="30"/>
      <c r="F26" s="29"/>
      <c r="G26" s="16"/>
      <c r="H26" s="16"/>
      <c r="I26" s="16"/>
      <c r="J26" s="17"/>
      <c r="K26" s="18"/>
      <c r="L26" s="19"/>
      <c r="M26" s="20"/>
      <c r="N26" s="35"/>
      <c r="O26" s="22"/>
    </row>
    <row r="27" spans="1:16" x14ac:dyDescent="0.25">
      <c r="D27" s="36"/>
      <c r="E27" s="43"/>
      <c r="F27" s="29"/>
      <c r="G27" s="16"/>
      <c r="H27" s="16"/>
      <c r="I27" s="16"/>
      <c r="J27" s="17"/>
      <c r="K27" s="18"/>
      <c r="L27" s="19"/>
      <c r="M27" s="20"/>
      <c r="N27" s="35"/>
      <c r="O27" s="22"/>
    </row>
    <row r="28" spans="1:16" x14ac:dyDescent="0.25">
      <c r="E28" s="37"/>
      <c r="F28" s="29"/>
      <c r="G28" s="27"/>
      <c r="H28" s="27"/>
      <c r="I28" s="27"/>
      <c r="J28" s="27"/>
      <c r="M28" s="27"/>
    </row>
    <row r="29" spans="1:16" x14ac:dyDescent="0.25">
      <c r="M29" s="37"/>
    </row>
    <row r="30" spans="1:16" x14ac:dyDescent="0.25">
      <c r="B30" s="42"/>
      <c r="D30" s="36"/>
      <c r="E30" s="43"/>
      <c r="F30" s="29"/>
      <c r="G30" s="44"/>
      <c r="H30" s="44"/>
      <c r="I30" s="44"/>
      <c r="J30" s="45"/>
      <c r="K30" s="43"/>
      <c r="L30" s="36"/>
      <c r="M30" s="43"/>
    </row>
    <row r="31" spans="1:16" x14ac:dyDescent="0.25">
      <c r="E31" s="37"/>
      <c r="I31" s="39"/>
      <c r="J31" s="39"/>
      <c r="K31" s="39"/>
      <c r="L31" s="37"/>
      <c r="M31" s="37"/>
    </row>
    <row r="34" spans="10:11" x14ac:dyDescent="0.25">
      <c r="J34" s="39"/>
      <c r="K34" s="39"/>
    </row>
  </sheetData>
  <sortState xmlns:xlrd2="http://schemas.microsoft.com/office/spreadsheetml/2017/richdata2" ref="A2:E19">
    <sortCondition ref="B2:B19"/>
  </sortState>
  <phoneticPr fontId="13" type="noConversion"/>
  <pageMargins left="0" right="0" top="0" bottom="0" header="0.3" footer="0.3"/>
  <pageSetup scale="90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5A9BE-59C6-4CE6-9F12-5DB68E85D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1DAFE-F538-4ED8-AB8A-166785C6EAD7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39805e0e-683f-47d1-9da3-3f555c1bd021"/>
    <ds:schemaRef ds:uri="3b6764d5-971b-4fd2-8b42-d9caa94dd2b6"/>
    <ds:schemaRef ds:uri="229ae732-3868-41bb-a720-7ff3007712e5"/>
    <ds:schemaRef ds:uri="8ab7aa71-d726-41ea-a63b-cba56a23880c"/>
  </ds:schemaRefs>
</ds:datastoreItem>
</file>

<file path=customXml/itemProps3.xml><?xml version="1.0" encoding="utf-8"?>
<ds:datastoreItem xmlns:ds="http://schemas.openxmlformats.org/officeDocument/2006/customXml" ds:itemID="{BD2CDF61-7AF8-481A-BE49-C582EC1600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hunter panels</vt:lpstr>
      <vt:lpstr>'hunter panels'!Print_Titles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Nichols</dc:creator>
  <cp:lastModifiedBy>Mary Haupt</cp:lastModifiedBy>
  <cp:lastPrinted>2018-07-31T19:32:01Z</cp:lastPrinted>
  <dcterms:created xsi:type="dcterms:W3CDTF">2010-04-06T21:07:23Z</dcterms:created>
  <dcterms:modified xsi:type="dcterms:W3CDTF">2025-02-17T18:29:13Z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AuthorIds_UIVersion_512">
    <vt:lpwstr>12</vt:lpwstr>
  </property>
  <property fmtid="{D5CDD505-2E9C-101B-9397-08002B2CF9AE}" pid="4" name="MediaServiceImageTags">
    <vt:lpwstr/>
  </property>
</Properties>
</file>